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rismarysprl-my.sharepoint.com/personal/christophe_chrismarysprl_onmicrosoft_com/Documents/LA BULLE DE MARYSE/Expert/"/>
    </mc:Choice>
  </mc:AlternateContent>
  <xr:revisionPtr revIDLastSave="20" documentId="8_{E64B8F6B-1123-4E81-9D22-F0BFCF6319A7}" xr6:coauthVersionLast="47" xr6:coauthVersionMax="47" xr10:uidLastSave="{BDD99366-D598-425F-97D6-79C94CEEB9D0}"/>
  <bookViews>
    <workbookView xWindow="28680" yWindow="-120" windowWidth="29040" windowHeight="16440" xr2:uid="{C461567D-3DD0-4974-AF93-7E75A0BECB0A}"/>
  </bookViews>
  <sheets>
    <sheet name="Bon de commande réunion" sheetId="1" r:id="rId1"/>
    <sheet name="Données interne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" i="5" l="1"/>
  <c r="Y34" i="1"/>
  <c r="Z34" i="1" s="1"/>
  <c r="Y33" i="1"/>
  <c r="Z33" i="1" s="1"/>
  <c r="Y32" i="1"/>
  <c r="Z32" i="1" s="1"/>
  <c r="Y31" i="1"/>
  <c r="Z31" i="1" s="1"/>
  <c r="Y30" i="1"/>
  <c r="Z30" i="1" s="1"/>
  <c r="Y29" i="1"/>
  <c r="Z29" i="1" s="1"/>
  <c r="Y28" i="1"/>
  <c r="Z28" i="1" s="1"/>
  <c r="Y27" i="1"/>
  <c r="Z27" i="1" s="1"/>
  <c r="Y26" i="1"/>
  <c r="Z26" i="1" s="1"/>
  <c r="Y25" i="1"/>
  <c r="Z25" i="1" s="1"/>
  <c r="Y24" i="1"/>
  <c r="Z24" i="1" s="1"/>
  <c r="Y23" i="1"/>
  <c r="Z23" i="1" s="1"/>
  <c r="Y22" i="1"/>
  <c r="Z22" i="1" s="1"/>
  <c r="Y21" i="1"/>
  <c r="Z21" i="1" s="1"/>
  <c r="Y20" i="1"/>
  <c r="Z20" i="1" s="1"/>
  <c r="Y19" i="1"/>
  <c r="Z19" i="1" s="1"/>
  <c r="Y18" i="1"/>
  <c r="Z18" i="1" s="1"/>
  <c r="Y17" i="1"/>
  <c r="Z17" i="1" s="1"/>
  <c r="Y16" i="1"/>
  <c r="Z16" i="1" s="1"/>
  <c r="Y15" i="1"/>
  <c r="Z15" i="1" s="1"/>
  <c r="Y14" i="1"/>
  <c r="Z14" i="1" s="1"/>
  <c r="Y13" i="1"/>
  <c r="Z13" i="1" s="1"/>
  <c r="Y12" i="1"/>
  <c r="Z12" i="1" s="1"/>
  <c r="Y11" i="1"/>
  <c r="Z11" i="1" s="1"/>
  <c r="Y10" i="1"/>
  <c r="Z10" i="1" s="1"/>
  <c r="Y9" i="1"/>
  <c r="Z9" i="1" s="1"/>
  <c r="Y8" i="1"/>
  <c r="Z8" i="1" s="1"/>
  <c r="Y7" i="1"/>
  <c r="Z7" i="1" s="1"/>
  <c r="Y6" i="1"/>
  <c r="Z6" i="1" s="1"/>
  <c r="Y5" i="1"/>
  <c r="Z5" i="1" s="1"/>
  <c r="Y4" i="1"/>
  <c r="Z4" i="1" s="1"/>
  <c r="Y3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  <c r="AB20" i="1" l="1"/>
  <c r="AA28" i="1"/>
  <c r="AA20" i="1"/>
  <c r="AB28" i="1"/>
  <c r="Y2" i="1"/>
  <c r="Z3" i="1"/>
  <c r="Z2" i="1" l="1"/>
  <c r="B4" i="5" s="1"/>
  <c r="AB3" i="1"/>
  <c r="B5" i="5" s="1"/>
  <c r="AA3" i="1"/>
  <c r="D4" i="5" s="1"/>
  <c r="B3" i="5" l="1"/>
  <c r="B2" i="5"/>
</calcChain>
</file>

<file path=xl/sharedStrings.xml><?xml version="1.0" encoding="utf-8"?>
<sst xmlns="http://schemas.openxmlformats.org/spreadsheetml/2006/main" count="66" uniqueCount="45">
  <si>
    <t>nom du client</t>
  </si>
  <si>
    <t>Barbapapa</t>
  </si>
  <si>
    <t>Babylone</t>
  </si>
  <si>
    <t>C. à Manille</t>
  </si>
  <si>
    <t>C. à Winterfell</t>
  </si>
  <si>
    <t>Casimir</t>
  </si>
  <si>
    <t>Cheng</t>
  </si>
  <si>
    <t>Crixus</t>
  </si>
  <si>
    <t>Agrumes</t>
  </si>
  <si>
    <t>Erik</t>
  </si>
  <si>
    <t>Hollywood</t>
  </si>
  <si>
    <t>Litsée</t>
  </si>
  <si>
    <t>Maya</t>
  </si>
  <si>
    <t>Lavande</t>
  </si>
  <si>
    <t>Palma</t>
  </si>
  <si>
    <t>Huile de massage muscu</t>
  </si>
  <si>
    <t>Huile de massage relax</t>
  </si>
  <si>
    <t>Huile de massage D&amp;N</t>
  </si>
  <si>
    <t>Champs de blé</t>
  </si>
  <si>
    <t>Géranium</t>
  </si>
  <si>
    <t>Youki</t>
  </si>
  <si>
    <t>Baume visage</t>
  </si>
  <si>
    <t>Baume corps</t>
  </si>
  <si>
    <t>Sérum hydratant</t>
  </si>
  <si>
    <t>Sérum régulateur</t>
  </si>
  <si>
    <t>Gommage</t>
  </si>
  <si>
    <t>Apaisée</t>
  </si>
  <si>
    <t>Rayonnante</t>
  </si>
  <si>
    <t>Détendue</t>
  </si>
  <si>
    <t>Essentielle</t>
  </si>
  <si>
    <t>Pure</t>
  </si>
  <si>
    <t>Solaire</t>
  </si>
  <si>
    <t>Réconfort</t>
  </si>
  <si>
    <t>€</t>
  </si>
  <si>
    <t>A payer par le client</t>
  </si>
  <si>
    <t>Total de pièces</t>
  </si>
  <si>
    <t>3 premières</t>
  </si>
  <si>
    <t>Facturation</t>
  </si>
  <si>
    <t>Sous validation savoir conseiller</t>
  </si>
  <si>
    <t>En Formation savoir vendre</t>
  </si>
  <si>
    <t>à décompter pour la formation</t>
  </si>
  <si>
    <t>Solde de la formation</t>
  </si>
  <si>
    <t>Autonomie commerciale</t>
  </si>
  <si>
    <t>Valeur pour calcul en formation</t>
  </si>
  <si>
    <t>Valeur pour autonomie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</si>
</sst>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Garamond"/>
      <family val="1"/>
    </font>
    <font>
      <sz val="11"/>
      <color rgb="FF558A6E"/>
      <name val="Garamond"/>
      <family val="1"/>
    </font>
    <font>
      <sz val="11"/>
      <color rgb="FFC4A882"/>
      <name val="Garamond"/>
      <family val="1"/>
    </font>
    <font>
      <sz val="11"/>
      <color rgb="FFB08070"/>
      <name val="Garamond"/>
      <family val="1"/>
    </font>
    <font>
      <sz val="11"/>
      <color rgb="FF1C3625"/>
      <name val="Garamond"/>
      <family val="1"/>
    </font>
    <font>
      <b/>
      <sz val="11"/>
      <color theme="1"/>
      <name val="Garamond"/>
      <family val="1"/>
    </font>
    <font>
      <b/>
      <i/>
      <sz val="9"/>
      <color theme="1"/>
      <name val="Garamond"/>
      <family val="1"/>
    </font>
    <font>
      <sz val="8"/>
      <color rgb="FF1C3625"/>
      <name val="Garamond"/>
      <family val="1"/>
    </font>
    <font>
      <i/>
      <sz val="8"/>
      <color theme="1"/>
      <name val="Garamond"/>
      <family val="1"/>
    </font>
    <font>
      <i/>
      <sz val="8"/>
      <color rgb="FF558A6E"/>
      <name val="Garamond"/>
      <family val="1"/>
    </font>
    <font>
      <i/>
      <sz val="8"/>
      <color rgb="FFC4A882"/>
      <name val="Garamond"/>
      <family val="1"/>
    </font>
    <font>
      <i/>
      <sz val="8"/>
      <color rgb="FFB08070"/>
      <name val="Garamond"/>
      <family val="1"/>
    </font>
    <font>
      <i/>
      <sz val="8"/>
      <color rgb="FF1C3625"/>
      <name val="Garamond"/>
      <family val="1"/>
    </font>
    <font>
      <b/>
      <sz val="11"/>
      <color theme="0"/>
      <name val="Garamond"/>
      <family val="1"/>
    </font>
    <font>
      <b/>
      <i/>
      <sz val="8"/>
      <color theme="0"/>
      <name val="Garamond"/>
      <family val="1"/>
    </font>
    <font>
      <b/>
      <sz val="11"/>
      <color rgb="FF558A6E"/>
      <name val="Garamond"/>
      <family val="1"/>
    </font>
    <font>
      <b/>
      <sz val="11"/>
      <color rgb="FFC4A882"/>
      <name val="Garamond"/>
      <family val="1"/>
    </font>
    <font>
      <b/>
      <sz val="11"/>
      <color rgb="FFB08070"/>
      <name val="Garamond"/>
      <family val="1"/>
    </font>
    <font>
      <b/>
      <sz val="11"/>
      <color rgb="FF1C3625"/>
      <name val="Garamond"/>
      <family val="1"/>
    </font>
    <font>
      <sz val="11"/>
      <color rgb="FFC0D9CA"/>
      <name val="Garamond"/>
      <family val="1"/>
    </font>
    <font>
      <b/>
      <sz val="8"/>
      <color theme="0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rgb="FFF4F5F0"/>
        <bgColor indexed="64"/>
      </patternFill>
    </fill>
    <fill>
      <patternFill patternType="solid">
        <fgColor rgb="FF1C3625"/>
        <bgColor indexed="64"/>
      </patternFill>
    </fill>
    <fill>
      <patternFill patternType="solid">
        <fgColor rgb="FFC4A882"/>
        <bgColor indexed="64"/>
      </patternFill>
    </fill>
  </fills>
  <borders count="8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164" fontId="1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/>
    </xf>
    <xf numFmtId="164" fontId="15" fillId="3" borderId="1" xfId="0" applyNumberFormat="1" applyFont="1" applyFill="1" applyBorder="1" applyAlignment="1">
      <alignment horizontal="center" vertical="center"/>
    </xf>
    <xf numFmtId="164" fontId="14" fillId="4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9" fillId="2" borderId="1" xfId="0" applyNumberFormat="1" applyFont="1" applyFill="1" applyBorder="1" applyAlignment="1">
      <alignment horizontal="center" vertical="center"/>
    </xf>
    <xf numFmtId="164" fontId="19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/>
    </xf>
    <xf numFmtId="0" fontId="16" fillId="2" borderId="1" xfId="0" applyNumberFormat="1" applyFont="1" applyFill="1" applyBorder="1" applyAlignment="1">
      <alignment horizontal="left" vertical="center"/>
    </xf>
    <xf numFmtId="0" fontId="17" fillId="2" borderId="1" xfId="0" applyNumberFormat="1" applyFont="1" applyFill="1" applyBorder="1" applyAlignment="1">
      <alignment horizontal="left" vertical="center"/>
    </xf>
    <xf numFmtId="0" fontId="18" fillId="2" borderId="1" xfId="0" applyNumberFormat="1" applyFont="1" applyFill="1" applyBorder="1" applyAlignment="1">
      <alignment horizontal="left" vertical="center"/>
    </xf>
    <xf numFmtId="0" fontId="19" fillId="2" borderId="1" xfId="0" applyNumberFormat="1" applyFont="1" applyFill="1" applyBorder="1" applyAlignment="1">
      <alignment horizontal="left" vertical="center"/>
    </xf>
    <xf numFmtId="0" fontId="16" fillId="2" borderId="2" xfId="0" applyNumberFormat="1" applyFont="1" applyFill="1" applyBorder="1" applyAlignment="1">
      <alignment horizontal="center" vertical="center"/>
    </xf>
    <xf numFmtId="0" fontId="16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16" fillId="2" borderId="4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vertical="center" textRotation="90" wrapText="1"/>
    </xf>
    <xf numFmtId="164" fontId="20" fillId="2" borderId="1" xfId="0" applyNumberFormat="1" applyFont="1" applyFill="1" applyBorder="1" applyAlignment="1">
      <alignment textRotation="90"/>
    </xf>
    <xf numFmtId="164" fontId="20" fillId="2" borderId="3" xfId="0" applyNumberFormat="1" applyFont="1" applyFill="1" applyBorder="1" applyAlignment="1">
      <alignment horizontal="center" vertical="center" textRotation="90"/>
    </xf>
    <xf numFmtId="164" fontId="20" fillId="2" borderId="7" xfId="0" applyNumberFormat="1" applyFont="1" applyFill="1" applyBorder="1" applyAlignment="1">
      <alignment horizontal="center" vertical="center" textRotation="90"/>
    </xf>
    <xf numFmtId="164" fontId="20" fillId="2" borderId="4" xfId="0" applyNumberFormat="1" applyFont="1" applyFill="1" applyBorder="1" applyAlignment="1">
      <alignment horizontal="center" vertical="center" textRotation="90"/>
    </xf>
    <xf numFmtId="164" fontId="20" fillId="2" borderId="3" xfId="0" applyNumberFormat="1" applyFont="1" applyFill="1" applyBorder="1" applyAlignment="1">
      <alignment horizontal="center" vertical="center" textRotation="90" wrapText="1"/>
    </xf>
    <xf numFmtId="164" fontId="20" fillId="2" borderId="7" xfId="0" applyNumberFormat="1" applyFont="1" applyFill="1" applyBorder="1" applyAlignment="1">
      <alignment horizontal="center" vertical="center" textRotation="90" wrapText="1"/>
    </xf>
    <xf numFmtId="164" fontId="20" fillId="2" borderId="4" xfId="0" applyNumberFormat="1" applyFont="1" applyFill="1" applyBorder="1" applyAlignment="1">
      <alignment vertical="center" textRotation="90"/>
    </xf>
    <xf numFmtId="164" fontId="20" fillId="2" borderId="1" xfId="0" applyNumberFormat="1" applyFont="1" applyFill="1" applyBorder="1"/>
    <xf numFmtId="164" fontId="20" fillId="2" borderId="7" xfId="0" applyNumberFormat="1" applyFont="1" applyFill="1" applyBorder="1" applyAlignment="1">
      <alignment horizontal="center" vertical="center" textRotation="90" wrapText="1"/>
    </xf>
    <xf numFmtId="164" fontId="20" fillId="2" borderId="7" xfId="0" applyNumberFormat="1" applyFont="1" applyFill="1" applyBorder="1" applyAlignment="1">
      <alignment vertical="center" textRotation="90" wrapText="1"/>
    </xf>
    <xf numFmtId="164" fontId="20" fillId="2" borderId="1" xfId="0" applyNumberFormat="1" applyFont="1" applyFill="1" applyBorder="1" applyAlignment="1">
      <alignment horizontal="center" vertical="center" textRotation="90" wrapText="1"/>
    </xf>
    <xf numFmtId="164" fontId="20" fillId="2" borderId="4" xfId="0" applyNumberFormat="1" applyFont="1" applyFill="1" applyBorder="1" applyAlignment="1">
      <alignment horizontal="center" vertical="center" textRotation="90"/>
    </xf>
    <xf numFmtId="164" fontId="20" fillId="2" borderId="1" xfId="0" applyNumberFormat="1" applyFont="1" applyFill="1" applyBorder="1" applyAlignment="1">
      <alignment horizontal="center" vertical="center" textRotation="90"/>
    </xf>
    <xf numFmtId="164" fontId="20" fillId="2" borderId="1" xfId="0" applyNumberFormat="1" applyFont="1" applyFill="1" applyBorder="1" applyAlignment="1">
      <alignment horizontal="center" vertical="center"/>
    </xf>
    <xf numFmtId="164" fontId="20" fillId="2" borderId="4" xfId="0" applyNumberFormat="1" applyFont="1" applyFill="1" applyBorder="1" applyAlignment="1">
      <alignment horizontal="center" vertical="center" textRotation="90" wrapText="1"/>
    </xf>
    <xf numFmtId="164" fontId="21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D9CA"/>
      <color rgb="FF1C3625"/>
      <color rgb="FFB08070"/>
      <color rgb="FFC4A882"/>
      <color rgb="FF1E4535"/>
      <color rgb="FF558A6E"/>
      <color rgb="FFF4F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BFA1A-2DA5-4E2F-9860-D546867A125F}">
  <dimension ref="A1:AB36"/>
  <sheetViews>
    <sheetView tabSelected="1" workbookViewId="0">
      <selection activeCell="C3" sqref="C3"/>
    </sheetView>
  </sheetViews>
  <sheetFormatPr baseColWidth="10" defaultRowHeight="15" x14ac:dyDescent="0.25"/>
  <cols>
    <col min="1" max="1" width="23.140625" style="2" bestFit="1" customWidth="1"/>
    <col min="2" max="2" width="6" style="14" bestFit="1" customWidth="1"/>
    <col min="3" max="3" width="6.140625" style="2" bestFit="1" customWidth="1"/>
    <col min="4" max="4" width="7" style="2" bestFit="1" customWidth="1"/>
    <col min="5" max="5" width="8" style="2" bestFit="1" customWidth="1"/>
    <col min="6" max="7" width="6.140625" style="2" bestFit="1" customWidth="1"/>
    <col min="8" max="8" width="8" style="2" bestFit="1" customWidth="1"/>
    <col min="9" max="24" width="6.140625" style="2" bestFit="1" customWidth="1"/>
    <col min="25" max="25" width="11.42578125" style="7"/>
    <col min="26" max="26" width="11.42578125" style="25"/>
    <col min="27" max="27" width="11.42578125" style="54"/>
    <col min="28" max="28" width="11.42578125" style="60"/>
    <col min="29" max="16384" width="11.42578125" style="2"/>
  </cols>
  <sheetData>
    <row r="1" spans="1:28" s="1" customFormat="1" ht="78.75" customHeight="1" x14ac:dyDescent="0.25">
      <c r="B1" s="14"/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  <c r="O1" s="8" t="s">
        <v>0</v>
      </c>
      <c r="P1" s="8" t="s">
        <v>0</v>
      </c>
      <c r="Q1" s="8" t="s">
        <v>0</v>
      </c>
      <c r="R1" s="8" t="s">
        <v>0</v>
      </c>
      <c r="S1" s="8" t="s">
        <v>0</v>
      </c>
      <c r="T1" s="8" t="s">
        <v>0</v>
      </c>
      <c r="U1" s="8" t="s">
        <v>0</v>
      </c>
      <c r="V1" s="8" t="s">
        <v>0</v>
      </c>
      <c r="W1" s="8" t="s">
        <v>0</v>
      </c>
      <c r="X1" s="8" t="s">
        <v>0</v>
      </c>
      <c r="Y1" s="26" t="s">
        <v>35</v>
      </c>
      <c r="Z1" s="25" t="s">
        <v>33</v>
      </c>
      <c r="AA1" s="46" t="s">
        <v>43</v>
      </c>
      <c r="AB1" s="57" t="s">
        <v>44</v>
      </c>
    </row>
    <row r="2" spans="1:28" s="1" customFormat="1" ht="15" customHeight="1" x14ac:dyDescent="0.25">
      <c r="A2" s="23" t="s">
        <v>34</v>
      </c>
      <c r="B2" s="24"/>
      <c r="C2" s="23">
        <f>SUM(C3:C19)*$B$3+C20*$B$20+C21*$B$21+C22*$B$22+C23*$B$23+C24*$B$24+C25*$B$25+C26*$B$26+C27*$B$27+SUM(C28:C34)*$B$28</f>
        <v>0</v>
      </c>
      <c r="D2" s="23">
        <f t="shared" ref="D2:X2" si="0">SUM(D3:D19)*$B$3+D20*$B$20+D21*$B$21+D22*$B$22+D23*$B$23+D24*$B$24+D25*$B$25+D26*$B$26+D27*$B$27+SUM(D28:D34)*$B$28</f>
        <v>0</v>
      </c>
      <c r="E2" s="23">
        <f t="shared" si="0"/>
        <v>0</v>
      </c>
      <c r="F2" s="23">
        <f t="shared" si="0"/>
        <v>0</v>
      </c>
      <c r="G2" s="23">
        <f t="shared" si="0"/>
        <v>0</v>
      </c>
      <c r="H2" s="23">
        <f t="shared" si="0"/>
        <v>0</v>
      </c>
      <c r="I2" s="23">
        <f t="shared" si="0"/>
        <v>0</v>
      </c>
      <c r="J2" s="23">
        <f t="shared" si="0"/>
        <v>0</v>
      </c>
      <c r="K2" s="23">
        <f t="shared" si="0"/>
        <v>0</v>
      </c>
      <c r="L2" s="23">
        <f t="shared" si="0"/>
        <v>0</v>
      </c>
      <c r="M2" s="23">
        <f t="shared" si="0"/>
        <v>0</v>
      </c>
      <c r="N2" s="23">
        <f t="shared" si="0"/>
        <v>0</v>
      </c>
      <c r="O2" s="23">
        <f t="shared" si="0"/>
        <v>0</v>
      </c>
      <c r="P2" s="23">
        <f t="shared" si="0"/>
        <v>0</v>
      </c>
      <c r="Q2" s="23">
        <f t="shared" si="0"/>
        <v>0</v>
      </c>
      <c r="R2" s="23">
        <f t="shared" si="0"/>
        <v>0</v>
      </c>
      <c r="S2" s="23">
        <f t="shared" si="0"/>
        <v>0</v>
      </c>
      <c r="T2" s="23">
        <f t="shared" si="0"/>
        <v>0</v>
      </c>
      <c r="U2" s="23">
        <f t="shared" si="0"/>
        <v>0</v>
      </c>
      <c r="V2" s="23">
        <f t="shared" si="0"/>
        <v>0</v>
      </c>
      <c r="W2" s="23">
        <f t="shared" si="0"/>
        <v>0</v>
      </c>
      <c r="X2" s="23">
        <f t="shared" si="0"/>
        <v>0</v>
      </c>
      <c r="Y2" s="7">
        <f>SUM(Y3:Y34)</f>
        <v>0</v>
      </c>
      <c r="Z2" s="62">
        <f>SUM(Z3:Z34)</f>
        <v>0</v>
      </c>
      <c r="AA2" s="47"/>
      <c r="AB2" s="59"/>
    </row>
    <row r="3" spans="1:28" ht="31.5" customHeight="1" x14ac:dyDescent="0.25">
      <c r="A3" s="3" t="s">
        <v>1</v>
      </c>
      <c r="B3" s="15">
        <v>8.5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7" t="str">
        <f>IF(SUM(C3:X3)&gt;0,SUM(C3:X3),"")</f>
        <v/>
      </c>
      <c r="Z3" s="62" t="str">
        <f>IF(Y3="","",(Y3*B3))</f>
        <v/>
      </c>
      <c r="AA3" s="48">
        <f>SUM(Z3:Z19)*0.09</f>
        <v>0</v>
      </c>
      <c r="AB3" s="48">
        <f>SUM(Z3:Z19)*0.24</f>
        <v>0</v>
      </c>
    </row>
    <row r="4" spans="1:28" x14ac:dyDescent="0.25">
      <c r="A4" s="3" t="s">
        <v>2</v>
      </c>
      <c r="B4" s="15">
        <v>8.5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7" t="str">
        <f>IF(SUM(C4:X4)&gt;0,SUM(C4:X4),"")</f>
        <v/>
      </c>
      <c r="Z4" s="62" t="str">
        <f>IF(Y4="","",(Y4*B4))</f>
        <v/>
      </c>
      <c r="AA4" s="49"/>
      <c r="AB4" s="49"/>
    </row>
    <row r="5" spans="1:28" x14ac:dyDescent="0.25">
      <c r="A5" s="3" t="s">
        <v>3</v>
      </c>
      <c r="B5" s="15">
        <v>8.5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7" t="str">
        <f>IF(SUM(C5:X5)&gt;0,SUM(C5:X5),"")</f>
        <v/>
      </c>
      <c r="Z5" s="62" t="str">
        <f>IF(Y5="","",(Y5*B5))</f>
        <v/>
      </c>
      <c r="AA5" s="49"/>
      <c r="AB5" s="49"/>
    </row>
    <row r="6" spans="1:28" x14ac:dyDescent="0.25">
      <c r="A6" s="3" t="s">
        <v>4</v>
      </c>
      <c r="B6" s="15">
        <v>8.5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7" t="str">
        <f>IF(SUM(C6:X6)&gt;0,SUM(C6:X6),"")</f>
        <v/>
      </c>
      <c r="Z6" s="62" t="str">
        <f>IF(Y6="","",(Y6*B6))</f>
        <v/>
      </c>
      <c r="AA6" s="49"/>
      <c r="AB6" s="49"/>
    </row>
    <row r="7" spans="1:28" x14ac:dyDescent="0.25">
      <c r="A7" s="3" t="s">
        <v>5</v>
      </c>
      <c r="B7" s="15">
        <v>8.5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7" t="str">
        <f>IF(SUM(C7:X7)&gt;0,SUM(C7:X7),"")</f>
        <v/>
      </c>
      <c r="Z7" s="62" t="str">
        <f>IF(Y7="","",(Y7*B7))</f>
        <v/>
      </c>
      <c r="AA7" s="49"/>
      <c r="AB7" s="49"/>
    </row>
    <row r="8" spans="1:28" x14ac:dyDescent="0.25">
      <c r="A8" s="3" t="s">
        <v>18</v>
      </c>
      <c r="B8" s="15">
        <v>8.5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7" t="str">
        <f>IF(SUM(C8:X8)&gt;0,SUM(C8:X8),"")</f>
        <v/>
      </c>
      <c r="Z8" s="62" t="str">
        <f>IF(Y8="","",(Y8*B8))</f>
        <v/>
      </c>
      <c r="AA8" s="49"/>
      <c r="AB8" s="49"/>
    </row>
    <row r="9" spans="1:28" x14ac:dyDescent="0.25">
      <c r="A9" s="3" t="s">
        <v>6</v>
      </c>
      <c r="B9" s="15">
        <v>8.5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7" t="str">
        <f>IF(SUM(C9:X9)&gt;0,SUM(C9:X9),"")</f>
        <v/>
      </c>
      <c r="Z9" s="62" t="str">
        <f>IF(Y9="","",(Y9*B9))</f>
        <v/>
      </c>
      <c r="AA9" s="49"/>
      <c r="AB9" s="49"/>
    </row>
    <row r="10" spans="1:28" x14ac:dyDescent="0.25">
      <c r="A10" s="3" t="s">
        <v>7</v>
      </c>
      <c r="B10" s="15">
        <v>8.5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7" t="str">
        <f>IF(SUM(C10:X10)&gt;0,SUM(C10:X10),"")</f>
        <v/>
      </c>
      <c r="Z10" s="62" t="str">
        <f>IF(Y10="","",(Y10*B10))</f>
        <v/>
      </c>
      <c r="AA10" s="49"/>
      <c r="AB10" s="49"/>
    </row>
    <row r="11" spans="1:28" x14ac:dyDescent="0.25">
      <c r="A11" s="3" t="s">
        <v>8</v>
      </c>
      <c r="B11" s="15">
        <v>8.5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7" t="str">
        <f>IF(SUM(C11:X11)&gt;0,SUM(C11:X11),"")</f>
        <v/>
      </c>
      <c r="Z11" s="62" t="str">
        <f>IF(Y11="","",(Y11*B11))</f>
        <v/>
      </c>
      <c r="AA11" s="49"/>
      <c r="AB11" s="49"/>
    </row>
    <row r="12" spans="1:28" x14ac:dyDescent="0.25">
      <c r="A12" s="3" t="s">
        <v>9</v>
      </c>
      <c r="B12" s="15">
        <v>8.5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7" t="str">
        <f>IF(SUM(C12:X12)&gt;0,SUM(C12:X12),"")</f>
        <v/>
      </c>
      <c r="Z12" s="62" t="str">
        <f>IF(Y12="","",(Y12*B12))</f>
        <v/>
      </c>
      <c r="AA12" s="49"/>
      <c r="AB12" s="49"/>
    </row>
    <row r="13" spans="1:28" x14ac:dyDescent="0.25">
      <c r="A13" s="3" t="s">
        <v>10</v>
      </c>
      <c r="B13" s="15">
        <v>8.5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7" t="str">
        <f>IF(SUM(C13:X13)&gt;0,SUM(C13:X13),"")</f>
        <v/>
      </c>
      <c r="Z13" s="62" t="str">
        <f>IF(Y13="","",(Y13*B13))</f>
        <v/>
      </c>
      <c r="AA13" s="49"/>
      <c r="AB13" s="49"/>
    </row>
    <row r="14" spans="1:28" x14ac:dyDescent="0.25">
      <c r="A14" s="3" t="s">
        <v>11</v>
      </c>
      <c r="B14" s="15">
        <v>8.5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7" t="str">
        <f>IF(SUM(C14:X14)&gt;0,SUM(C14:X14),"")</f>
        <v/>
      </c>
      <c r="Z14" s="62" t="str">
        <f>IF(Y14="","",(Y14*B14))</f>
        <v/>
      </c>
      <c r="AA14" s="49"/>
      <c r="AB14" s="49"/>
    </row>
    <row r="15" spans="1:28" x14ac:dyDescent="0.25">
      <c r="A15" s="3" t="s">
        <v>12</v>
      </c>
      <c r="B15" s="15">
        <v>8.5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7" t="str">
        <f>IF(SUM(C15:X15)&gt;0,SUM(C15:X15),"")</f>
        <v/>
      </c>
      <c r="Z15" s="62" t="str">
        <f>IF(Y15="","",(Y15*B15))</f>
        <v/>
      </c>
      <c r="AA15" s="49"/>
      <c r="AB15" s="49"/>
    </row>
    <row r="16" spans="1:28" x14ac:dyDescent="0.25">
      <c r="A16" s="3" t="s">
        <v>19</v>
      </c>
      <c r="B16" s="15">
        <v>8.5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7" t="str">
        <f>IF(SUM(C16:X16)&gt;0,SUM(C16:X16),"")</f>
        <v/>
      </c>
      <c r="Z16" s="62" t="str">
        <f>IF(Y16="","",(Y16*B16))</f>
        <v/>
      </c>
      <c r="AA16" s="49"/>
      <c r="AB16" s="49"/>
    </row>
    <row r="17" spans="1:28" x14ac:dyDescent="0.25">
      <c r="A17" s="3" t="s">
        <v>13</v>
      </c>
      <c r="B17" s="15">
        <v>8.5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7" t="str">
        <f>IF(SUM(C17:X17)&gt;0,SUM(C17:X17),"")</f>
        <v/>
      </c>
      <c r="Z17" s="62" t="str">
        <f>IF(Y17="","",(Y17*B17))</f>
        <v/>
      </c>
      <c r="AA17" s="49"/>
      <c r="AB17" s="49"/>
    </row>
    <row r="18" spans="1:28" x14ac:dyDescent="0.25">
      <c r="A18" s="3" t="s">
        <v>14</v>
      </c>
      <c r="B18" s="15">
        <v>8.5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7" t="str">
        <f>IF(SUM(C18:X18)&gt;0,SUM(C18:X18),"")</f>
        <v/>
      </c>
      <c r="Z18" s="62" t="str">
        <f>IF(Y18="","",(Y18*B18))</f>
        <v/>
      </c>
      <c r="AA18" s="49"/>
      <c r="AB18" s="49"/>
    </row>
    <row r="19" spans="1:28" x14ac:dyDescent="0.25">
      <c r="A19" s="3" t="s">
        <v>20</v>
      </c>
      <c r="B19" s="15">
        <v>8.5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7" t="str">
        <f>IF(SUM(C19:X19)&gt;0,SUM(C19:X19),"")</f>
        <v/>
      </c>
      <c r="Z19" s="62" t="str">
        <f>IF(Y19="","",(Y19*B19))</f>
        <v/>
      </c>
      <c r="AA19" s="50"/>
      <c r="AB19" s="50"/>
    </row>
    <row r="20" spans="1:28" ht="15" customHeight="1" x14ac:dyDescent="0.25">
      <c r="A20" s="4" t="s">
        <v>15</v>
      </c>
      <c r="B20" s="16">
        <v>23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7" t="str">
        <f>IF(SUM(C20:X20)&gt;0,SUM(C20:X20),"")</f>
        <v/>
      </c>
      <c r="Z20" s="62" t="str">
        <f>IF(Y20="","",(Y20*B20))</f>
        <v/>
      </c>
      <c r="AA20" s="51">
        <f>SUM(Z20:Z27)*0.2</f>
        <v>0</v>
      </c>
      <c r="AB20" s="51">
        <f>SUM(Z20:Z27)*0.35</f>
        <v>0</v>
      </c>
    </row>
    <row r="21" spans="1:28" x14ac:dyDescent="0.25">
      <c r="A21" s="4" t="s">
        <v>16</v>
      </c>
      <c r="B21" s="16">
        <v>21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7" t="str">
        <f>IF(SUM(C21:X21)&gt;0,SUM(C21:X21),"")</f>
        <v/>
      </c>
      <c r="Z21" s="62" t="str">
        <f>IF(Y21="","",(Y21*B21))</f>
        <v/>
      </c>
      <c r="AA21" s="52"/>
      <c r="AB21" s="52"/>
    </row>
    <row r="22" spans="1:28" x14ac:dyDescent="0.25">
      <c r="A22" s="4" t="s">
        <v>17</v>
      </c>
      <c r="B22" s="16">
        <v>25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7" t="str">
        <f>IF(SUM(C22:X22)&gt;0,SUM(C22:X22),"")</f>
        <v/>
      </c>
      <c r="Z22" s="62" t="str">
        <f>IF(Y22="","",(Y22*B22))</f>
        <v/>
      </c>
      <c r="AA22" s="52"/>
      <c r="AB22" s="52"/>
    </row>
    <row r="23" spans="1:28" x14ac:dyDescent="0.25">
      <c r="A23" s="5" t="s">
        <v>22</v>
      </c>
      <c r="B23" s="17">
        <v>45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7" t="str">
        <f>IF(SUM(C23:X23)&gt;0,SUM(C23:X23),"")</f>
        <v/>
      </c>
      <c r="Z23" s="62" t="str">
        <f>IF(Y23="","",(Y23*B23))</f>
        <v/>
      </c>
      <c r="AA23" s="52"/>
      <c r="AB23" s="52"/>
    </row>
    <row r="24" spans="1:28" x14ac:dyDescent="0.25">
      <c r="A24" s="5" t="s">
        <v>21</v>
      </c>
      <c r="B24" s="17">
        <v>35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7" t="str">
        <f>IF(SUM(C24:X24)&gt;0,SUM(C24:X24),"")</f>
        <v/>
      </c>
      <c r="Z24" s="62" t="str">
        <f>IF(Y24="","",(Y24*B24))</f>
        <v/>
      </c>
      <c r="AA24" s="52"/>
      <c r="AB24" s="52"/>
    </row>
    <row r="25" spans="1:28" x14ac:dyDescent="0.25">
      <c r="A25" s="5" t="s">
        <v>23</v>
      </c>
      <c r="B25" s="17">
        <v>30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7" t="str">
        <f>IF(SUM(C25:X25)&gt;0,SUM(C25:X25),"")</f>
        <v/>
      </c>
      <c r="Z25" s="62" t="str">
        <f>IF(Y25="","",(Y25*B25))</f>
        <v/>
      </c>
      <c r="AA25" s="52"/>
      <c r="AB25" s="52"/>
    </row>
    <row r="26" spans="1:28" x14ac:dyDescent="0.25">
      <c r="A26" s="5" t="s">
        <v>24</v>
      </c>
      <c r="B26" s="17">
        <v>30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7" t="str">
        <f>IF(SUM(C26:X26)&gt;0,SUM(C26:X26),"")</f>
        <v/>
      </c>
      <c r="Z26" s="62" t="str">
        <f>IF(Y26="","",(Y26*B26))</f>
        <v/>
      </c>
      <c r="AA26" s="52"/>
      <c r="AB26" s="52"/>
    </row>
    <row r="27" spans="1:28" x14ac:dyDescent="0.25">
      <c r="A27" s="5" t="s">
        <v>25</v>
      </c>
      <c r="B27" s="17">
        <v>18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7" t="str">
        <f>IF(SUM(C27:X27)&gt;0,SUM(C27:X27),"")</f>
        <v/>
      </c>
      <c r="Z27" s="62" t="str">
        <f>IF(Y27="","",(Y27*B27))</f>
        <v/>
      </c>
      <c r="AA27" s="61"/>
      <c r="AB27" s="52"/>
    </row>
    <row r="28" spans="1:28" ht="15" customHeight="1" x14ac:dyDescent="0.25">
      <c r="A28" s="6" t="s">
        <v>26</v>
      </c>
      <c r="B28" s="18">
        <v>49.58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 t="str">
        <f>IF(SUM(C28:X28)&gt;0,SUM(C28:X28),"")</f>
        <v/>
      </c>
      <c r="Z28" s="62" t="str">
        <f>IF(Y28="","",(Y28*B28))</f>
        <v/>
      </c>
      <c r="AA28" s="51">
        <f>SUM(Z28:Z34)*0.13</f>
        <v>0</v>
      </c>
      <c r="AB28" s="51">
        <f>SUM(Z28:Z34)*0.28</f>
        <v>0</v>
      </c>
    </row>
    <row r="29" spans="1:28" x14ac:dyDescent="0.25">
      <c r="A29" s="6" t="s">
        <v>28</v>
      </c>
      <c r="B29" s="18">
        <v>49.58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 t="str">
        <f>IF(SUM(C29:X29)&gt;0,SUM(C29:X29),"")</f>
        <v/>
      </c>
      <c r="Z29" s="62" t="str">
        <f>IF(Y29="","",(Y29*B29))</f>
        <v/>
      </c>
      <c r="AA29" s="52"/>
      <c r="AB29" s="52"/>
    </row>
    <row r="30" spans="1:28" x14ac:dyDescent="0.25">
      <c r="A30" s="6" t="s">
        <v>29</v>
      </c>
      <c r="B30" s="18">
        <v>49.58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 t="str">
        <f>IF(SUM(C30:X30)&gt;0,SUM(C30:X30),"")</f>
        <v/>
      </c>
      <c r="Z30" s="62" t="str">
        <f>IF(Y30="","",(Y30*B30))</f>
        <v/>
      </c>
      <c r="AA30" s="52"/>
      <c r="AB30" s="52"/>
    </row>
    <row r="31" spans="1:28" x14ac:dyDescent="0.25">
      <c r="A31" s="6" t="s">
        <v>30</v>
      </c>
      <c r="B31" s="18">
        <v>49.58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7" t="str">
        <f>IF(SUM(C31:X31)&gt;0,SUM(C31:X31),"")</f>
        <v/>
      </c>
      <c r="Z31" s="62" t="str">
        <f>IF(Y31="","",(Y31*B31))</f>
        <v/>
      </c>
      <c r="AA31" s="52"/>
      <c r="AB31" s="52"/>
    </row>
    <row r="32" spans="1:28" x14ac:dyDescent="0.25">
      <c r="A32" s="6" t="s">
        <v>27</v>
      </c>
      <c r="B32" s="18">
        <v>49.58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7" t="str">
        <f>IF(SUM(C32:X32)&gt;0,SUM(C32:X32),"")</f>
        <v/>
      </c>
      <c r="Z32" s="62" t="str">
        <f>IF(Y32="","",(Y32*B32))</f>
        <v/>
      </c>
      <c r="AA32" s="52"/>
      <c r="AB32" s="52"/>
    </row>
    <row r="33" spans="1:28" x14ac:dyDescent="0.25">
      <c r="A33" s="6" t="s">
        <v>32</v>
      </c>
      <c r="B33" s="18">
        <v>49.58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7" t="str">
        <f>IF(SUM(C33:X33)&gt;0,SUM(C33:X33),"")</f>
        <v/>
      </c>
      <c r="Z33" s="62" t="str">
        <f>IF(Y33="","",(Y33*B33))</f>
        <v/>
      </c>
      <c r="AA33" s="52"/>
      <c r="AB33" s="52"/>
    </row>
    <row r="34" spans="1:28" x14ac:dyDescent="0.25">
      <c r="A34" s="6" t="s">
        <v>31</v>
      </c>
      <c r="B34" s="18">
        <v>49.58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7" t="str">
        <f>IF(SUM(C34:X34)&gt;0,SUM(C34:X34),"")</f>
        <v/>
      </c>
      <c r="Z34" s="62" t="str">
        <f>IF(Y34="","",(Y34*B34))</f>
        <v/>
      </c>
      <c r="AA34" s="52"/>
      <c r="AB34" s="52"/>
    </row>
    <row r="35" spans="1:28" x14ac:dyDescent="0.25">
      <c r="AA35" s="56"/>
      <c r="AB35" s="55"/>
    </row>
    <row r="36" spans="1:28" x14ac:dyDescent="0.25">
      <c r="AA36" s="53"/>
      <c r="AB36" s="58"/>
    </row>
  </sheetData>
  <sortState xmlns:xlrd2="http://schemas.microsoft.com/office/spreadsheetml/2017/richdata2" ref="A28:A34">
    <sortCondition ref="A28:A34"/>
  </sortState>
  <mergeCells count="6">
    <mergeCell ref="AB3:AB19"/>
    <mergeCell ref="AB20:AB27"/>
    <mergeCell ref="AB28:AB34"/>
    <mergeCell ref="AA3:AA19"/>
    <mergeCell ref="AA20:AA27"/>
    <mergeCell ref="AA28:AA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75B8A-47B8-47F3-915D-E826D3A4EE51}">
  <dimension ref="A1:Y34"/>
  <sheetViews>
    <sheetView workbookViewId="0">
      <selection activeCell="B5" sqref="B5"/>
    </sheetView>
  </sheetViews>
  <sheetFormatPr baseColWidth="10" defaultRowHeight="15" x14ac:dyDescent="0.25"/>
  <cols>
    <col min="1" max="1" width="30.140625" style="34" bestFit="1" customWidth="1"/>
    <col min="2" max="2" width="8" style="9" bestFit="1" customWidth="1"/>
    <col min="3" max="3" width="28.85546875" style="27" bestFit="1" customWidth="1"/>
    <col min="4" max="4" width="8" style="9" bestFit="1" customWidth="1"/>
    <col min="5" max="5" width="20.42578125" style="27" bestFit="1" customWidth="1"/>
    <col min="6" max="6" width="9.5703125" style="27" bestFit="1" customWidth="1"/>
    <col min="7" max="24" width="6.140625" style="27" bestFit="1" customWidth="1"/>
    <col min="25" max="16384" width="11.42578125" style="27"/>
  </cols>
  <sheetData>
    <row r="1" spans="1:25" x14ac:dyDescent="0.25">
      <c r="A1" s="34" t="s">
        <v>37</v>
      </c>
      <c r="Y1" s="28"/>
    </row>
    <row r="2" spans="1:25" x14ac:dyDescent="0.25">
      <c r="A2" s="35" t="s">
        <v>36</v>
      </c>
      <c r="B2" s="10">
        <f>IF('Bon de commande réunion'!Z2&lt;750,0,('Bon de commande réunion'!Z2-750)*0.24)</f>
        <v>0</v>
      </c>
      <c r="C2" s="29"/>
      <c r="D2" s="10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5" s="41" customFormat="1" x14ac:dyDescent="0.25">
      <c r="A3" s="35" t="s">
        <v>38</v>
      </c>
      <c r="B3" s="10">
        <f>'Bon de commande réunion'!Z2*0.15</f>
        <v>0</v>
      </c>
      <c r="C3" s="29"/>
      <c r="D3" s="10"/>
      <c r="E3" s="29"/>
      <c r="F3" s="29"/>
      <c r="G3" s="29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5" s="45" customFormat="1" x14ac:dyDescent="0.25">
      <c r="A4" s="35" t="s">
        <v>39</v>
      </c>
      <c r="B4" s="10">
        <f>'Bon de commande réunion'!Z2*0.15</f>
        <v>0</v>
      </c>
      <c r="C4" s="37" t="s">
        <v>40</v>
      </c>
      <c r="D4" s="12">
        <f>SUM('Bon de commande réunion'!AA:AA)</f>
        <v>0</v>
      </c>
      <c r="E4" s="32" t="s">
        <v>41</v>
      </c>
      <c r="F4" s="33">
        <f>1000-SUM(H4:XFD4)</f>
        <v>1000</v>
      </c>
      <c r="G4" s="39"/>
      <c r="H4" s="44"/>
    </row>
    <row r="5" spans="1:25" s="43" customFormat="1" x14ac:dyDescent="0.25">
      <c r="A5" s="35" t="s">
        <v>42</v>
      </c>
      <c r="B5" s="10">
        <f>SUM('Bon de commande réunion'!AB:AB)</f>
        <v>0</v>
      </c>
      <c r="C5" s="29"/>
      <c r="D5" s="10"/>
      <c r="E5" s="29"/>
      <c r="F5" s="29"/>
      <c r="G5" s="29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</row>
    <row r="6" spans="1:25" x14ac:dyDescent="0.25">
      <c r="A6" s="35"/>
      <c r="B6" s="10"/>
      <c r="C6" s="29"/>
      <c r="D6" s="10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5" x14ac:dyDescent="0.25">
      <c r="A7" s="35"/>
      <c r="B7" s="10"/>
      <c r="C7" s="29"/>
      <c r="D7" s="10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5" x14ac:dyDescent="0.25">
      <c r="A8" s="35"/>
      <c r="B8" s="10"/>
      <c r="C8" s="29"/>
      <c r="D8" s="10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5" x14ac:dyDescent="0.25">
      <c r="A9" s="35"/>
      <c r="B9" s="10"/>
      <c r="C9" s="29"/>
      <c r="D9" s="10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5" x14ac:dyDescent="0.25">
      <c r="A10" s="35"/>
      <c r="B10" s="10"/>
      <c r="C10" s="29"/>
      <c r="D10" s="10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5" x14ac:dyDescent="0.25">
      <c r="A11" s="35"/>
      <c r="B11" s="10"/>
      <c r="C11" s="29"/>
      <c r="D11" s="10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5" x14ac:dyDescent="0.25">
      <c r="A12" s="35"/>
      <c r="B12" s="10"/>
      <c r="C12" s="29"/>
      <c r="D12" s="10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5" x14ac:dyDescent="0.25">
      <c r="A13" s="35"/>
      <c r="B13" s="10"/>
      <c r="C13" s="29"/>
      <c r="D13" s="10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5" x14ac:dyDescent="0.25">
      <c r="A14" s="35"/>
      <c r="B14" s="10"/>
      <c r="C14" s="29"/>
      <c r="D14" s="10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5" x14ac:dyDescent="0.25">
      <c r="A15" s="35"/>
      <c r="B15" s="10"/>
      <c r="C15" s="29"/>
      <c r="D15" s="10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5" x14ac:dyDescent="0.25">
      <c r="A16" s="35"/>
      <c r="B16" s="10"/>
      <c r="C16" s="29"/>
      <c r="D16" s="10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x14ac:dyDescent="0.25">
      <c r="A17" s="35"/>
      <c r="B17" s="10"/>
      <c r="C17" s="29"/>
      <c r="D17" s="10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x14ac:dyDescent="0.25">
      <c r="A18" s="35"/>
      <c r="B18" s="10"/>
      <c r="C18" s="29"/>
      <c r="D18" s="10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x14ac:dyDescent="0.25">
      <c r="A19" s="35"/>
      <c r="B19" s="10"/>
      <c r="C19" s="29"/>
      <c r="D19" s="10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x14ac:dyDescent="0.25">
      <c r="A20" s="36"/>
      <c r="B20" s="11"/>
      <c r="C20" s="30"/>
      <c r="D20" s="11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1:24" x14ac:dyDescent="0.25">
      <c r="A21" s="36"/>
      <c r="B21" s="11"/>
      <c r="C21" s="30"/>
      <c r="D21" s="11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4" x14ac:dyDescent="0.25">
      <c r="A22" s="36"/>
      <c r="B22" s="11"/>
      <c r="C22" s="30"/>
      <c r="D22" s="11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1:24" x14ac:dyDescent="0.25">
      <c r="A23" s="37"/>
      <c r="B23" s="12"/>
      <c r="C23" s="31"/>
      <c r="D23" s="1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x14ac:dyDescent="0.25">
      <c r="A24" s="37"/>
      <c r="B24" s="12"/>
      <c r="C24" s="31"/>
      <c r="D24" s="12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x14ac:dyDescent="0.25">
      <c r="A25" s="37"/>
      <c r="B25" s="12"/>
      <c r="C25" s="31"/>
      <c r="D25" s="12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x14ac:dyDescent="0.25">
      <c r="A26" s="37"/>
      <c r="B26" s="12"/>
      <c r="C26" s="31"/>
      <c r="D26" s="12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x14ac:dyDescent="0.25">
      <c r="A27" s="37"/>
      <c r="B27" s="12"/>
      <c r="C27" s="31"/>
      <c r="D27" s="12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x14ac:dyDescent="0.25">
      <c r="A28" s="38"/>
      <c r="B28" s="13"/>
      <c r="C28" s="32"/>
      <c r="D28" s="13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</row>
    <row r="29" spans="1:24" x14ac:dyDescent="0.25">
      <c r="A29" s="38"/>
      <c r="B29" s="13"/>
      <c r="C29" s="32"/>
      <c r="D29" s="13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</row>
    <row r="30" spans="1:24" x14ac:dyDescent="0.25">
      <c r="A30" s="38"/>
      <c r="B30" s="13"/>
      <c r="C30" s="32"/>
      <c r="D30" s="13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</row>
    <row r="31" spans="1:24" x14ac:dyDescent="0.25">
      <c r="A31" s="38"/>
      <c r="B31" s="13"/>
      <c r="C31" s="32"/>
      <c r="D31" s="13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</row>
    <row r="32" spans="1:24" x14ac:dyDescent="0.25">
      <c r="A32" s="38"/>
      <c r="B32" s="13"/>
      <c r="C32" s="32"/>
      <c r="D32" s="13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24" x14ac:dyDescent="0.25">
      <c r="A33" s="38"/>
      <c r="B33" s="13"/>
      <c r="C33" s="32"/>
      <c r="D33" s="13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</row>
    <row r="34" spans="1:24" x14ac:dyDescent="0.25">
      <c r="A34" s="38"/>
      <c r="B34" s="13"/>
      <c r="C34" s="32"/>
      <c r="D34" s="13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Bon de commande réunion</vt:lpstr>
      <vt:lpstr>Données internes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bernard</dc:creator>
  <cp:lastModifiedBy>christophe bernard</cp:lastModifiedBy>
  <dcterms:created xsi:type="dcterms:W3CDTF">2026-07-21T07:51:20Z</dcterms:created>
  <dcterms:modified xsi:type="dcterms:W3CDTF">2026-07-21T09:35:36Z</dcterms:modified>
</cp:coreProperties>
</file>